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<sst xmlns="http://schemas.openxmlformats.org/spreadsheetml/2006/main" count="95" uniqueCount="95">
  <si>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Name of account</t>
  </si>
  <si>
    <t>Current DKP</t>
  </si>
  <si>
    <t>Item Bids</t>
  </si>
  <si>
    <t>Items</t>
  </si>
  <si>
    <t>Share</t>
  </si>
  <si>
    <t>New DKP</t>
  </si>
  <si>
    <t>Comments</t>
  </si>
  <si>
    <t>Adella</t>
  </si>
  <si>
    <t>Alkin</t>
  </si>
  <si>
    <t>Amaterasu</t>
  </si>
  <si>
    <t>Amian</t>
  </si>
  <si>
    <t>Amsmoedan</t>
  </si>
  <si>
    <t>Andrichrogue</t>
  </si>
  <si>
    <t>Anomannas</t>
  </si>
  <si>
    <t>Areslongyard</t>
  </si>
  <si>
    <t>Aqsm</t>
  </si>
  <si>
    <t>Ashfall</t>
  </si>
  <si>
    <t>Azaiel</t>
  </si>
  <si>
    <t>Bamboocha</t>
  </si>
  <si>
    <t>Bracers of Might, Drillborer Disk</t>
  </si>
  <si>
    <t>Bartek</t>
  </si>
  <si>
    <t>Talisman of Ephemeral Power</t>
  </si>
  <si>
    <t>Upped bid to “all in” due to DKP messup</t>
  </si>
  <si>
    <t>Bogsnifer</t>
  </si>
  <si>
    <t>Bristo</t>
  </si>
  <si>
    <t>Gloves of Prophecy</t>
  </si>
  <si>
    <t>Briston</t>
  </si>
  <si>
    <t xml:space="preserve">DELETED DUE TO LEAVING GUILD </t>
  </si>
  <si>
    <t>Daligor</t>
  </si>
  <si>
    <t>Danthor</t>
  </si>
  <si>
    <t>Darness</t>
  </si>
  <si>
    <t>Daverius</t>
  </si>
  <si>
    <t>Darwin</t>
  </si>
  <si>
    <t>Darkassasin</t>
  </si>
  <si>
    <t>Dec</t>
  </si>
  <si>
    <t>Dracomar</t>
  </si>
  <si>
    <t>Dumbledore</t>
  </si>
  <si>
    <t>Ehlania</t>
  </si>
  <si>
    <t>Esther</t>
  </si>
  <si>
    <t>Falconi</t>
  </si>
  <si>
    <t>Lawbringer Spaulders</t>
  </si>
  <si>
    <t>Fatalfury</t>
  </si>
  <si>
    <t>Felheart Gloves</t>
  </si>
  <si>
    <t>Fluaa</t>
  </si>
  <si>
    <t>Gedina</t>
  </si>
  <si>
    <t>Hanis</t>
  </si>
  <si>
    <t>Sabatons of Might</t>
  </si>
  <si>
    <t>Hardic</t>
  </si>
  <si>
    <t>Hobnob/HB</t>
  </si>
  <si>
    <t>Illdan</t>
  </si>
  <si>
    <t>Janedoe</t>
  </si>
  <si>
    <t>Will be granted default min-bid on next Talisman of Eph Power</t>
  </si>
  <si>
    <t>Kellmar</t>
  </si>
  <si>
    <t>Nightslayer Cover</t>
  </si>
  <si>
    <t>Kuchinawa</t>
  </si>
  <si>
    <t>Ladonna (Blaalys)</t>
  </si>
  <si>
    <t>Felheart Slippers</t>
  </si>
  <si>
    <t>Lapith</t>
  </si>
  <si>
    <t>Legault</t>
  </si>
  <si>
    <t>Lohrion</t>
  </si>
  <si>
    <t>Luos</t>
  </si>
  <si>
    <t>MacStaverman</t>
  </si>
  <si>
    <t>Melkinas</t>
  </si>
  <si>
    <t>MissTiger/Fantasya</t>
  </si>
  <si>
    <t>Mlack</t>
  </si>
  <si>
    <t>Choker of Enlightenment</t>
  </si>
  <si>
    <t>Natura</t>
  </si>
  <si>
    <t>Oromé</t>
  </si>
  <si>
    <t>Pinto</t>
  </si>
  <si>
    <t>Pren</t>
  </si>
  <si>
    <t>Radonir</t>
  </si>
  <si>
    <t>Rimma</t>
  </si>
  <si>
    <t>Rodent</t>
  </si>
  <si>
    <t>Rowgeh</t>
  </si>
  <si>
    <t>Scape</t>
  </si>
  <si>
    <t>Sehlenia</t>
  </si>
  <si>
    <t>Shadowbum</t>
  </si>
  <si>
    <t>Shadowleaf</t>
  </si>
  <si>
    <t>Socra</t>
  </si>
  <si>
    <t>Thalissa</t>
  </si>
  <si>
    <t>Thundaga</t>
  </si>
  <si>
    <t>Trilon</t>
  </si>
  <si>
    <t>Verlian</t>
  </si>
  <si>
    <t>Seal of the Archmagus, Cenarion Gloves</t>
  </si>
  <si>
    <t>Whizzle</t>
  </si>
  <si>
    <t>Xtrem</t>
  </si>
  <si>
    <t>Zaratoth</t>
  </si>
  <si>
    <t>Zifer</t>
  </si>
  <si>
    <t>Lawbringer Legplates</t>
  </si>
  <si>
    <t>Zoron</t>
  </si>
  <si>
    <t>Sum bids</t>
  </si>
  <si>
    <t>Points back to pool</t>
  </si>
  <si>
    <t>Items to bank</t>
  </si>
  <si>
    <t>Nightslayer Belt</t>
  </si>
  <si>
    <t>Minbid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</si>
</sst>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workbookViewId="0" topLeftCell="A28">
      <selection activeCell="J78" sqref="A2:J78"/>
    </sheetView>
  </sheetViews>
  <sheetFormatPr defaultColWidth="12.57421875" defaultRowHeight="12.75"/>
  <cols>
    <col min="1" max="1" width="17.8515625" style="0" customWidth="1"/>
    <col min="4" max="4" width="34.7109375" style="0" customWidth="1"/>
    <col min="6" max="6" width="14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6" ht="12.75">
      <c r="A3" t="s">
        <v>7</v>
      </c>
      <c r="B3">
        <v>0</v>
      </c>
      <c r="E3">
        <v>1</v>
      </c>
      <c r="F3" s="1">
        <f>B3-C3+ROUNDDOWN(E3*$C$75/$E$75,0)</f>
        <v>18</v>
      </c>
    </row>
    <row r="4" spans="1:6" ht="12.75">
      <c r="A4" t="s">
        <v>8</v>
      </c>
      <c r="B4">
        <v>370</v>
      </c>
      <c r="E4">
        <v>1</v>
      </c>
      <c r="F4" s="1">
        <f>B4-C4+ROUNDDOWN(E4*$C$75/$E$75,0)</f>
        <v>388</v>
      </c>
    </row>
    <row r="5" spans="1:6" ht="12.75">
      <c r="A5" t="s">
        <v>9</v>
      </c>
      <c r="B5">
        <v>727</v>
      </c>
      <c r="F5" s="1">
        <f>B5-C5+ROUNDDOWN(E5*$C$75/$E$75,0)</f>
        <v>727</v>
      </c>
    </row>
    <row r="6" spans="1:6" ht="12.75">
      <c r="A6" t="s">
        <v>10</v>
      </c>
      <c r="B6">
        <v>789</v>
      </c>
      <c r="E6">
        <v>1</v>
      </c>
      <c r="F6" s="1">
        <f>B6-C6+ROUNDDOWN(E6*$C$75/$E$75,0)</f>
        <v>807</v>
      </c>
    </row>
    <row r="7" spans="1:6" ht="12.75">
      <c r="A7" t="s">
        <v>11</v>
      </c>
      <c r="B7">
        <v>1122</v>
      </c>
      <c r="F7" s="1">
        <f>B7-C7+ROUNDDOWN(E7*$C$75/$E$75,0)</f>
        <v>1122</v>
      </c>
    </row>
    <row r="8" spans="1:6" ht="12.75">
      <c r="A8" t="s">
        <v>12</v>
      </c>
      <c r="B8">
        <v>0</v>
      </c>
      <c r="E8">
        <v>1</v>
      </c>
      <c r="F8" s="1">
        <f>B8-C8+ROUNDDOWN(E8*$C$75/$E$75,0)</f>
        <v>18</v>
      </c>
    </row>
    <row r="9" spans="1:6" ht="12.75">
      <c r="A9" t="s">
        <v>13</v>
      </c>
      <c r="B9">
        <v>970</v>
      </c>
      <c r="F9" s="1">
        <f>B9-C9+ROUNDDOWN(E9*$C$75/$E$75,0)</f>
        <v>970</v>
      </c>
    </row>
    <row r="10" spans="1:6" ht="12.75">
      <c r="A10" t="s">
        <v>14</v>
      </c>
      <c r="B10">
        <v>36</v>
      </c>
      <c r="F10" s="1">
        <f>B10-C10+ROUNDDOWN(E10*$C$75/$E$75,0)</f>
        <v>36</v>
      </c>
    </row>
    <row r="11" spans="1:6" ht="12.75">
      <c r="A11" t="s">
        <v>15</v>
      </c>
      <c r="B11">
        <v>783</v>
      </c>
      <c r="E11">
        <v>1</v>
      </c>
      <c r="F11" s="1">
        <f>B11-C11+ROUNDDOWN(E11*$C$75/$E$75,0)</f>
        <v>801</v>
      </c>
    </row>
    <row r="12" spans="1:6" ht="12.75">
      <c r="A12" t="s">
        <v>16</v>
      </c>
      <c r="B12">
        <v>1032</v>
      </c>
      <c r="F12" s="1">
        <f>B12-C12+ROUNDDOWN(E12*$C$75/$E$75,0)</f>
        <v>1032</v>
      </c>
    </row>
    <row r="13" spans="1:6" ht="12.75">
      <c r="A13" t="s">
        <v>17</v>
      </c>
      <c r="B13">
        <v>483</v>
      </c>
      <c r="F13" s="1">
        <f>B13-C13+ROUNDDOWN(E13*$C$75/$E$75,0)</f>
        <v>483</v>
      </c>
    </row>
    <row r="14" spans="1:6" ht="12.75">
      <c r="A14" t="s">
        <v>18</v>
      </c>
      <c r="B14">
        <v>835</v>
      </c>
      <c r="D14" t="s">
        <v>19</v>
      </c>
      <c r="E14">
        <v>1</v>
      </c>
      <c r="F14" s="1">
        <f>B14-C14+ROUNDDOWN(E14*$C$75/$E$75,0)</f>
        <v>853</v>
      </c>
    </row>
    <row r="15" spans="1:7" ht="12.75">
      <c r="A15" t="s">
        <v>20</v>
      </c>
      <c r="B15">
        <v>546</v>
      </c>
      <c r="C15" s="2">
        <f>B15</f>
        <v>546</v>
      </c>
      <c r="D15" t="s">
        <v>21</v>
      </c>
      <c r="E15">
        <v>1</v>
      </c>
      <c r="F15" s="1">
        <f>B15-C15+ROUNDDOWN(E15*$C$75/$E$75,0)</f>
        <v>18</v>
      </c>
      <c r="G15" t="s">
        <v>22</v>
      </c>
    </row>
    <row r="16" spans="1:6" ht="12.75">
      <c r="A16" t="s">
        <v>23</v>
      </c>
      <c r="B16">
        <v>-148</v>
      </c>
      <c r="E16">
        <v>1</v>
      </c>
      <c r="F16" s="1">
        <f>B16-C16+ROUNDDOWN(E16*$C$75/$E$75,0)</f>
        <v>-130</v>
      </c>
    </row>
    <row r="17" spans="1:6" ht="12.75">
      <c r="A17" t="s">
        <v>24</v>
      </c>
      <c r="B17">
        <v>395</v>
      </c>
      <c r="D17" t="s">
        <v>25</v>
      </c>
      <c r="E17">
        <v>1</v>
      </c>
      <c r="F17" s="1">
        <f>B17-C17+ROUNDDOWN(E17*$C$75/$E$75,0)</f>
        <v>413</v>
      </c>
    </row>
    <row r="18" spans="1:7" ht="12.75">
      <c r="A18" s="3" t="s">
        <v>26</v>
      </c>
      <c r="B18" s="3">
        <v>447</v>
      </c>
      <c r="C18" s="3"/>
      <c r="D18" s="3"/>
      <c r="E18" s="3"/>
      <c r="F18" s="4">
        <f>B18-C18+ROUNDDOWN(E18*$C$75/$E$75,0)</f>
        <v>447</v>
      </c>
      <c r="G18" t="s">
        <v>27</v>
      </c>
    </row>
    <row r="19" spans="1:6" ht="12.75">
      <c r="A19" t="s">
        <v>28</v>
      </c>
      <c r="B19">
        <v>1318</v>
      </c>
      <c r="F19" s="1">
        <f>B19-C19+ROUNDDOWN(E19*$C$75/$E$75,0)</f>
        <v>1318</v>
      </c>
    </row>
    <row r="20" spans="1:6" ht="12.75">
      <c r="A20" t="s">
        <v>29</v>
      </c>
      <c r="B20">
        <v>335</v>
      </c>
      <c r="E20">
        <v>1</v>
      </c>
      <c r="F20" s="1">
        <f>B20-C20+ROUNDDOWN(E20*$C$75/$E$75,0)</f>
        <v>353</v>
      </c>
    </row>
    <row r="21" spans="1:6" ht="12.75">
      <c r="A21" t="s">
        <v>30</v>
      </c>
      <c r="B21">
        <v>563</v>
      </c>
      <c r="E21">
        <v>1</v>
      </c>
      <c r="F21" s="1">
        <f>B21-C21+ROUNDDOWN(E21*$C$75/$E$75,0)</f>
        <v>581</v>
      </c>
    </row>
    <row r="22" spans="1:6" ht="12.75">
      <c r="A22" t="s">
        <v>31</v>
      </c>
      <c r="B22">
        <v>114</v>
      </c>
      <c r="F22" s="1">
        <f>B22-C22+ROUNDDOWN(E22*$C$75/$E$75,0)</f>
        <v>114</v>
      </c>
    </row>
    <row r="23" spans="1:6" ht="12.75">
      <c r="A23" t="s">
        <v>32</v>
      </c>
      <c r="B23">
        <v>821</v>
      </c>
      <c r="E23">
        <v>1</v>
      </c>
      <c r="F23" s="1">
        <f>B23-C23+ROUNDDOWN(E23*$C$75/$E$75,0)</f>
        <v>839</v>
      </c>
    </row>
    <row r="24" spans="1:6" ht="12.75">
      <c r="A24" t="s">
        <v>33</v>
      </c>
      <c r="B24">
        <v>426</v>
      </c>
      <c r="E24">
        <v>1</v>
      </c>
      <c r="F24" s="1">
        <f>B24-C24+ROUNDDOWN(E24*$C$75/$E$75,0)</f>
        <v>444</v>
      </c>
    </row>
    <row r="25" spans="1:6" ht="12.75">
      <c r="A25" t="s">
        <v>34</v>
      </c>
      <c r="B25">
        <v>390</v>
      </c>
      <c r="E25">
        <v>1</v>
      </c>
      <c r="F25" s="1">
        <f>B25-C25+ROUNDDOWN(E25*$C$75/$E$75,0)</f>
        <v>408</v>
      </c>
    </row>
    <row r="26" spans="1:6" ht="12.75">
      <c r="A26" t="s">
        <v>35</v>
      </c>
      <c r="B26">
        <v>1165</v>
      </c>
      <c r="F26" s="1">
        <f>B26-C26+ROUNDDOWN(E26*$C$75/$E$75,0)</f>
        <v>1165</v>
      </c>
    </row>
    <row r="27" spans="1:6" ht="12.75">
      <c r="A27" t="s">
        <v>36</v>
      </c>
      <c r="B27">
        <v>1888</v>
      </c>
      <c r="F27" s="1">
        <f>B27-C27+ROUNDDOWN(E27*$C$75/$E$75,0)</f>
        <v>1888</v>
      </c>
    </row>
    <row r="28" spans="1:6" ht="12.75">
      <c r="A28" t="s">
        <v>37</v>
      </c>
      <c r="B28">
        <v>453</v>
      </c>
      <c r="F28" s="1">
        <f>B28-C28+ROUNDDOWN(E28*$C$75/$E$75,0)</f>
        <v>453</v>
      </c>
    </row>
    <row r="29" spans="1:6" ht="12.75">
      <c r="A29" t="s">
        <v>38</v>
      </c>
      <c r="B29">
        <v>597</v>
      </c>
      <c r="F29" s="1">
        <f>B29-C29+ROUNDDOWN(E29*$C$75/$E$75,0)</f>
        <v>597</v>
      </c>
    </row>
    <row r="30" spans="1:6" ht="12.75">
      <c r="A30" t="s">
        <v>39</v>
      </c>
      <c r="B30">
        <v>457</v>
      </c>
      <c r="D30" t="s">
        <v>40</v>
      </c>
      <c r="E30">
        <v>1</v>
      </c>
      <c r="F30" s="1">
        <f>B30-C30+ROUNDDOWN(E30*$C$75/$E$75,0)</f>
        <v>475</v>
      </c>
    </row>
    <row r="31" spans="1:6" ht="12.75">
      <c r="A31" t="s">
        <v>41</v>
      </c>
      <c r="B31">
        <v>139</v>
      </c>
      <c r="D31" t="s">
        <v>42</v>
      </c>
      <c r="E31" s="2">
        <f>6/7</f>
        <v>0.8571428571428571</v>
      </c>
      <c r="F31" s="1">
        <f>B31-C31+ROUNDDOWN(E31*$C$75/$E$75,0)</f>
        <v>154</v>
      </c>
    </row>
    <row r="32" spans="1:6" ht="12.75">
      <c r="A32" t="s">
        <v>43</v>
      </c>
      <c r="B32">
        <v>393</v>
      </c>
      <c r="E32">
        <v>1</v>
      </c>
      <c r="F32" s="1">
        <f>B32-C32+ROUNDDOWN(E32*$C$75/$E$75,0)</f>
        <v>411</v>
      </c>
    </row>
    <row r="33" spans="1:6" ht="12.75">
      <c r="A33" t="s">
        <v>44</v>
      </c>
      <c r="B33">
        <v>16</v>
      </c>
      <c r="F33" s="1">
        <f>B33-C33+ROUNDDOWN(E33*$C$75/$E$75,0)</f>
        <v>16</v>
      </c>
    </row>
    <row r="34" spans="1:6" ht="12.75">
      <c r="A34" t="s">
        <v>45</v>
      </c>
      <c r="B34">
        <v>391</v>
      </c>
      <c r="D34" t="s">
        <v>46</v>
      </c>
      <c r="E34">
        <v>1</v>
      </c>
      <c r="F34" s="1">
        <f>B34-C34+ROUNDDOWN(E34*$C$75/$E$75,0)</f>
        <v>409</v>
      </c>
    </row>
    <row r="35" spans="1:6" ht="12.75">
      <c r="A35" t="s">
        <v>47</v>
      </c>
      <c r="B35">
        <v>161</v>
      </c>
      <c r="E35">
        <v>1</v>
      </c>
      <c r="F35" s="1">
        <f>B35-C35+ROUNDDOWN(E35*$C$75/$E$75,0)</f>
        <v>179</v>
      </c>
    </row>
    <row r="36" spans="1:6" ht="12.75">
      <c r="A36" t="s">
        <v>48</v>
      </c>
      <c r="B36">
        <v>915</v>
      </c>
      <c r="F36" s="1">
        <f>B36-C36+ROUNDDOWN(E36*$C$75/$E$75,0)</f>
        <v>915</v>
      </c>
    </row>
    <row r="37" spans="1:6" ht="12.75">
      <c r="A37" t="s">
        <v>49</v>
      </c>
      <c r="B37">
        <v>558</v>
      </c>
      <c r="F37" s="1">
        <f>B37-C37+ROUNDDOWN(E37*$C$75/$E$75,0)</f>
        <v>558</v>
      </c>
    </row>
    <row r="38" spans="1:7" ht="12.75">
      <c r="A38" t="s">
        <v>50</v>
      </c>
      <c r="B38">
        <v>1092</v>
      </c>
      <c r="E38">
        <v>1</v>
      </c>
      <c r="F38" s="1">
        <f>B38-C38+ROUNDDOWN(E38*$C$75/$E$75,0)</f>
        <v>1110</v>
      </c>
      <c r="G38" t="s">
        <v>51</v>
      </c>
    </row>
    <row r="39" spans="1:6" ht="12.75">
      <c r="A39" t="s">
        <v>52</v>
      </c>
      <c r="B39">
        <v>503</v>
      </c>
      <c r="D39" t="s">
        <v>53</v>
      </c>
      <c r="E39">
        <v>1</v>
      </c>
      <c r="F39" s="1">
        <f>B39-C39+ROUNDDOWN(E39*$C$75/$E$75,0)</f>
        <v>521</v>
      </c>
    </row>
    <row r="40" spans="1:6" ht="12.75">
      <c r="A40" t="s">
        <v>54</v>
      </c>
      <c r="B40">
        <v>793</v>
      </c>
      <c r="E40">
        <v>1</v>
      </c>
      <c r="F40" s="1">
        <f>B40-C40+ROUNDDOWN(E40*$C$75/$E$75,0)</f>
        <v>811</v>
      </c>
    </row>
    <row r="41" spans="1:6" ht="12.75">
      <c r="A41" t="s">
        <v>55</v>
      </c>
      <c r="B41">
        <v>364</v>
      </c>
      <c r="D41" t="s">
        <v>56</v>
      </c>
      <c r="E41">
        <v>1</v>
      </c>
      <c r="F41" s="1">
        <f>B41-C41+ROUNDDOWN(E41*$C$75/$E$75,0)</f>
        <v>382</v>
      </c>
    </row>
    <row r="42" spans="1:6" ht="12.75">
      <c r="A42" t="s">
        <v>57</v>
      </c>
      <c r="B42">
        <v>1397</v>
      </c>
      <c r="F42" s="1">
        <f>B42-C42+ROUNDDOWN(E42*$C$75/$E$75,0)</f>
        <v>1397</v>
      </c>
    </row>
    <row r="43" spans="1:6" ht="12.75">
      <c r="A43" t="s">
        <v>58</v>
      </c>
      <c r="B43">
        <v>184</v>
      </c>
      <c r="E43">
        <v>1</v>
      </c>
      <c r="F43" s="1">
        <f>B43-C43+ROUNDDOWN(E43*$C$75/$E$75,0)</f>
        <v>202</v>
      </c>
    </row>
    <row r="44" spans="1:6" ht="12.75">
      <c r="A44" t="s">
        <v>59</v>
      </c>
      <c r="B44">
        <v>1568</v>
      </c>
      <c r="E44">
        <v>1</v>
      </c>
      <c r="F44" s="1">
        <f>B44-C44+ROUNDDOWN(E44*$C$75/$E$75,0)</f>
        <v>1586</v>
      </c>
    </row>
    <row r="45" spans="1:6" ht="12.75">
      <c r="A45" t="s">
        <v>60</v>
      </c>
      <c r="B45">
        <v>880</v>
      </c>
      <c r="F45" s="1">
        <f>B45-C45+ROUNDDOWN(E45*$C$75/$E$75,0)</f>
        <v>880</v>
      </c>
    </row>
    <row r="46" spans="1:6" ht="12.75">
      <c r="A46" t="s">
        <v>61</v>
      </c>
      <c r="B46">
        <v>770</v>
      </c>
      <c r="E46">
        <v>1</v>
      </c>
      <c r="F46" s="1">
        <f>B46-C46+ROUNDDOWN(E46*$C$75/$E$75,0)</f>
        <v>788</v>
      </c>
    </row>
    <row r="47" spans="1:6" ht="12.75">
      <c r="A47" t="s">
        <v>62</v>
      </c>
      <c r="B47">
        <v>857</v>
      </c>
      <c r="F47" s="1">
        <f>B47-C47+ROUNDDOWN(E47*$C$75/$E$75,0)</f>
        <v>857</v>
      </c>
    </row>
    <row r="48" spans="1:6" ht="12.75">
      <c r="A48" t="s">
        <v>63</v>
      </c>
      <c r="B48">
        <v>579</v>
      </c>
      <c r="F48" s="1">
        <f>B48-C48+ROUNDDOWN(E48*$C$75/$E$75,0)</f>
        <v>579</v>
      </c>
    </row>
    <row r="49" spans="1:6" ht="12.75">
      <c r="A49" t="s">
        <v>64</v>
      </c>
      <c r="B49">
        <v>324</v>
      </c>
      <c r="C49" s="2">
        <f>B49/2+1</f>
        <v>163</v>
      </c>
      <c r="D49" t="s">
        <v>65</v>
      </c>
      <c r="E49" s="2">
        <f>5/7</f>
        <v>0.7142857142857143</v>
      </c>
      <c r="F49" s="1">
        <f>B49-C49+ROUNDDOWN(E49*$C$75/$E$75,0)</f>
        <v>174</v>
      </c>
    </row>
    <row r="50" spans="1:6" ht="12.75">
      <c r="A50" t="s">
        <v>66</v>
      </c>
      <c r="B50">
        <v>524</v>
      </c>
      <c r="F50" s="1">
        <f>B50-C50+ROUNDDOWN(E50*$C$75/$E$75,0)</f>
        <v>524</v>
      </c>
    </row>
    <row r="51" spans="1:6" ht="12.75">
      <c r="A51" t="s">
        <v>67</v>
      </c>
      <c r="B51">
        <v>701</v>
      </c>
      <c r="E51">
        <v>1</v>
      </c>
      <c r="F51" s="1">
        <f>B51-C51+ROUNDDOWN(E51*$C$75/$E$75,0)</f>
        <v>719</v>
      </c>
    </row>
    <row r="52" spans="1:6" ht="12.75">
      <c r="A52" t="s">
        <v>68</v>
      </c>
      <c r="B52">
        <v>788</v>
      </c>
      <c r="E52">
        <v>1</v>
      </c>
      <c r="F52" s="1">
        <f>B52-C52+ROUNDDOWN(E52*$C$75/$E$75,0)</f>
        <v>806</v>
      </c>
    </row>
    <row r="53" spans="1:6" ht="12.75">
      <c r="A53" t="s">
        <v>69</v>
      </c>
      <c r="B53">
        <v>1009</v>
      </c>
      <c r="E53">
        <v>1</v>
      </c>
      <c r="F53" s="1">
        <f>B53-C53+ROUNDDOWN(E53*$C$75/$E$75,0)</f>
        <v>1027</v>
      </c>
    </row>
    <row r="54" spans="1:6" ht="12.75">
      <c r="A54" t="s">
        <v>70</v>
      </c>
      <c r="B54">
        <v>321</v>
      </c>
      <c r="E54">
        <v>1</v>
      </c>
      <c r="F54" s="1">
        <f>B54-C54+ROUNDDOWN(E54*$C$75/$E$75,0)</f>
        <v>339</v>
      </c>
    </row>
    <row r="55" spans="1:6" ht="12.75">
      <c r="A55" t="s">
        <v>71</v>
      </c>
      <c r="B55">
        <v>2167</v>
      </c>
      <c r="F55" s="1">
        <f>B55-C55+ROUNDDOWN(E55*$C$75/$E$75,0)</f>
        <v>2167</v>
      </c>
    </row>
    <row r="56" spans="1:6" ht="12.75">
      <c r="A56" t="s">
        <v>72</v>
      </c>
      <c r="B56">
        <v>938</v>
      </c>
      <c r="F56" s="1">
        <f>B56-C56+ROUNDDOWN(E56*$C$75/$E$75,0)</f>
        <v>938</v>
      </c>
    </row>
    <row r="57" spans="1:6" ht="12.75">
      <c r="A57" t="s">
        <v>73</v>
      </c>
      <c r="B57">
        <v>372</v>
      </c>
      <c r="F57" s="1">
        <f>B57-C57+ROUNDDOWN(E57*$C$75/$E$75,0)</f>
        <v>372</v>
      </c>
    </row>
    <row r="58" spans="1:6" ht="12.75">
      <c r="A58" t="s">
        <v>74</v>
      </c>
      <c r="B58">
        <v>634</v>
      </c>
      <c r="F58" s="1">
        <f>B58-C58+ROUNDDOWN(E58*$C$75/$E$75,0)</f>
        <v>634</v>
      </c>
    </row>
    <row r="59" spans="1:6" ht="12.75">
      <c r="A59" t="s">
        <v>75</v>
      </c>
      <c r="B59">
        <v>775</v>
      </c>
      <c r="E59">
        <v>1</v>
      </c>
      <c r="F59" s="1">
        <f>B59-C59+ROUNDDOWN(E59*$C$75/$E$75,0)</f>
        <v>793</v>
      </c>
    </row>
    <row r="60" spans="1:6" ht="12.75">
      <c r="A60" t="s">
        <v>76</v>
      </c>
      <c r="B60">
        <v>722</v>
      </c>
      <c r="F60" s="1">
        <f>B60-C60+ROUNDDOWN(E60*$C$75/$E$75,0)</f>
        <v>722</v>
      </c>
    </row>
    <row r="61" spans="1:6" ht="12.75">
      <c r="A61" t="s">
        <v>77</v>
      </c>
      <c r="B61">
        <v>566</v>
      </c>
      <c r="E61">
        <v>1</v>
      </c>
      <c r="F61" s="1">
        <f>B61-C61+ROUNDDOWN(E61*$C$75/$E$75,0)</f>
        <v>584</v>
      </c>
    </row>
    <row r="62" spans="1:6" ht="12.75">
      <c r="A62" t="s">
        <v>78</v>
      </c>
      <c r="B62">
        <v>329</v>
      </c>
      <c r="E62">
        <v>1</v>
      </c>
      <c r="F62" s="1">
        <f>B62-C62+ROUNDDOWN(E62*$C$75/$E$75,0)</f>
        <v>347</v>
      </c>
    </row>
    <row r="63" spans="1:6" ht="12.75">
      <c r="A63" t="s">
        <v>79</v>
      </c>
      <c r="B63">
        <v>617</v>
      </c>
      <c r="F63" s="1">
        <f>B63-C63+ROUNDDOWN(E63*$C$75/$E$75,0)</f>
        <v>617</v>
      </c>
    </row>
    <row r="64" spans="1:6" ht="12.75">
      <c r="A64" t="s">
        <v>80</v>
      </c>
      <c r="B64">
        <v>589</v>
      </c>
      <c r="E64">
        <v>1</v>
      </c>
      <c r="F64" s="1">
        <f>B64-C64+ROUNDDOWN(E64*$C$75/$E$75,0)</f>
        <v>607</v>
      </c>
    </row>
    <row r="65" spans="1:6" ht="12.75">
      <c r="A65" t="s">
        <v>81</v>
      </c>
      <c r="B65">
        <v>1671</v>
      </c>
      <c r="F65" s="1">
        <f>B65-C65+ROUNDDOWN(E65*$C$75/$E$75,0)</f>
        <v>1671</v>
      </c>
    </row>
    <row r="66" spans="1:6" ht="12.75">
      <c r="A66" t="s">
        <v>82</v>
      </c>
      <c r="B66">
        <v>1061</v>
      </c>
      <c r="D66" t="s">
        <v>83</v>
      </c>
      <c r="E66">
        <v>1</v>
      </c>
      <c r="F66" s="1">
        <f>B66-C66+ROUNDDOWN(E66*$C$75/$E$75,0)</f>
        <v>1079</v>
      </c>
    </row>
    <row r="67" spans="1:6" ht="12.75">
      <c r="A67" t="s">
        <v>84</v>
      </c>
      <c r="B67">
        <v>1534</v>
      </c>
      <c r="F67" s="1">
        <f>B67-C67+ROUNDDOWN(E67*$C$75/$E$75,0)</f>
        <v>1534</v>
      </c>
    </row>
    <row r="68" spans="1:6" ht="12.75">
      <c r="A68" t="s">
        <v>85</v>
      </c>
      <c r="B68">
        <v>493</v>
      </c>
      <c r="F68" s="1">
        <f>B68-C68+ROUNDDOWN(E68*$C$75/$E$75,0)</f>
        <v>493</v>
      </c>
    </row>
    <row r="69" spans="1:6" ht="12.75">
      <c r="A69" t="s">
        <v>86</v>
      </c>
      <c r="B69">
        <v>652</v>
      </c>
      <c r="F69" s="1">
        <f>B69-C69+ROUNDDOWN(E69*$C$75/$E$75,0)</f>
        <v>652</v>
      </c>
    </row>
    <row r="70" spans="1:6" ht="12.75">
      <c r="A70" t="s">
        <v>87</v>
      </c>
      <c r="B70">
        <v>1403</v>
      </c>
      <c r="D70" t="s">
        <v>88</v>
      </c>
      <c r="E70">
        <v>1</v>
      </c>
      <c r="F70" s="1">
        <f>B70-C70+ROUNDDOWN(E70*$C$75/$E$75,0)</f>
        <v>1421</v>
      </c>
    </row>
    <row r="71" spans="1:6" ht="12.75">
      <c r="A71" t="s">
        <v>89</v>
      </c>
      <c r="B71">
        <v>1352</v>
      </c>
      <c r="E71">
        <v>1</v>
      </c>
      <c r="F71" s="1">
        <f>B71-C71+ROUNDDOWN(E71*$C$75/$E$75,0)</f>
        <v>1370</v>
      </c>
    </row>
    <row r="74" ht="12.75">
      <c r="C74" t="s">
        <v>90</v>
      </c>
    </row>
    <row r="75" spans="3:6" ht="12.75">
      <c r="C75" s="2">
        <f>SUM(C3:C71)</f>
        <v>709</v>
      </c>
      <c r="E75" s="2">
        <f>COUNT(E3:E74)</f>
        <v>38</v>
      </c>
      <c r="F75" s="2">
        <f>ROUNDDOWN($C$75/$E$75,0)</f>
        <v>18</v>
      </c>
    </row>
    <row r="78" spans="4:6" ht="12.75">
      <c r="D78" t="s">
        <v>91</v>
      </c>
      <c r="F78" s="2">
        <f>ROUNDUP($C$75-$E$75*$F$75,0)</f>
        <v>25</v>
      </c>
    </row>
    <row r="80" spans="4:6" ht="12.75">
      <c r="D80" t="s">
        <v>92</v>
      </c>
      <c r="F80" t="s">
        <v>93</v>
      </c>
    </row>
    <row r="81" ht="12.75">
      <c r="C81" t="s">
        <v>94</v>
      </c>
    </row>
    <row r="82" spans="2:3" ht="12.75">
      <c r="B82">
        <v>0</v>
      </c>
      <c r="C82" s="2">
        <f>B82/2+1</f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Kronquist</dc:creator>
  <cp:keywords/>
  <dc:description/>
  <cp:lastModifiedBy>Anders Kronquist</cp:lastModifiedBy>
  <cp:lastPrinted>1601-01-01T00:06:31Z</cp:lastPrinted>
  <dcterms:created xsi:type="dcterms:W3CDTF">2006-06-30T21:58:31Z</dcterms:created>
  <dcterms:modified xsi:type="dcterms:W3CDTF">2006-07-01T07:48:06Z</dcterms:modified>
  <cp:category/>
  <cp:version/>
  <cp:contentType/>
  <cp:contentStatus/>
  <cp:revision>7</cp:revision>
</cp:coreProperties>
</file>